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Nomina Empleados fijos" sheetId="2" r:id="rId1"/>
  </sheets>
  <calcPr calcId="125725"/>
</workbook>
</file>

<file path=xl/calcChain.xml><?xml version="1.0" encoding="utf-8"?>
<calcChain xmlns="http://schemas.openxmlformats.org/spreadsheetml/2006/main">
  <c r="G33" i="2"/>
  <c r="F32"/>
  <c r="E32"/>
  <c r="J32" s="1"/>
  <c r="K32" s="1"/>
  <c r="F31"/>
  <c r="E31"/>
  <c r="J31" s="1"/>
  <c r="K31" s="1"/>
  <c r="F30"/>
  <c r="E30"/>
  <c r="J30" s="1"/>
  <c r="K29"/>
  <c r="F28"/>
  <c r="E28"/>
  <c r="D27"/>
  <c r="D33" s="1"/>
  <c r="J26"/>
  <c r="K26" s="1"/>
  <c r="G22"/>
  <c r="G34" s="1"/>
  <c r="D22"/>
  <c r="D34" s="1"/>
  <c r="F21"/>
  <c r="E21"/>
  <c r="J21" s="1"/>
  <c r="K21" s="1"/>
  <c r="F20"/>
  <c r="E20"/>
  <c r="J20" s="1"/>
  <c r="K20" s="1"/>
  <c r="F19"/>
  <c r="E19"/>
  <c r="J19" s="1"/>
  <c r="K19" s="1"/>
  <c r="J18"/>
  <c r="K18" s="1"/>
  <c r="F17"/>
  <c r="E17"/>
  <c r="F16"/>
  <c r="E16"/>
  <c r="F15"/>
  <c r="J15" s="1"/>
  <c r="K15" s="1"/>
  <c r="E15"/>
  <c r="F14"/>
  <c r="J14" s="1"/>
  <c r="K14" s="1"/>
  <c r="E14"/>
  <c r="J13"/>
  <c r="K13" s="1"/>
  <c r="F12"/>
  <c r="E12"/>
  <c r="J12" s="1"/>
  <c r="K12" s="1"/>
  <c r="F11"/>
  <c r="E11"/>
  <c r="J11" s="1"/>
  <c r="K11" s="1"/>
  <c r="F10"/>
  <c r="F22" s="1"/>
  <c r="E10"/>
  <c r="J10" s="1"/>
  <c r="K10" s="1"/>
  <c r="J9"/>
  <c r="J17" l="1"/>
  <c r="K17" s="1"/>
  <c r="J16"/>
  <c r="K16" s="1"/>
  <c r="K28"/>
  <c r="K9"/>
  <c r="K22" s="1"/>
  <c r="E22"/>
  <c r="E27"/>
  <c r="J28"/>
  <c r="K30"/>
  <c r="F27"/>
  <c r="F33" s="1"/>
  <c r="F34" s="1"/>
  <c r="J22" l="1"/>
  <c r="E33"/>
  <c r="E34" s="1"/>
  <c r="J27"/>
  <c r="J33" l="1"/>
  <c r="J34" s="1"/>
  <c r="K27"/>
  <c r="K33" s="1"/>
  <c r="K34" s="1"/>
</calcChain>
</file>

<file path=xl/sharedStrings.xml><?xml version="1.0" encoding="utf-8"?>
<sst xmlns="http://schemas.openxmlformats.org/spreadsheetml/2006/main" count="64" uniqueCount="59">
  <si>
    <t xml:space="preserve">FUNDACION JOAQUIN BALAGUER  </t>
  </si>
  <si>
    <t>RNC  430009873</t>
  </si>
  <si>
    <t xml:space="preserve">NOMINA DE PAGO </t>
  </si>
  <si>
    <t>DEDUCCIONES</t>
  </si>
  <si>
    <t>SALARIO</t>
  </si>
  <si>
    <t>FP</t>
  </si>
  <si>
    <t>SFS</t>
  </si>
  <si>
    <t>OTROS</t>
  </si>
  <si>
    <t>AHOR</t>
  </si>
  <si>
    <t>TOTAL</t>
  </si>
  <si>
    <t>NETO</t>
  </si>
  <si>
    <t>NOMBRES Y APELLIDOS</t>
  </si>
  <si>
    <t>OCUPACION</t>
  </si>
  <si>
    <t>BRUTO</t>
  </si>
  <si>
    <t>COOP</t>
  </si>
  <si>
    <t xml:space="preserve">  DEDUCC.</t>
  </si>
  <si>
    <t xml:space="preserve">   A PAGAR</t>
  </si>
  <si>
    <t xml:space="preserve">         TOTAL GENERAL</t>
  </si>
  <si>
    <t xml:space="preserve">        FECHA: JULIO-2018</t>
  </si>
  <si>
    <t>ADMINISTRACION</t>
  </si>
  <si>
    <t>PRESTAMO</t>
  </si>
  <si>
    <t>ALMUERZOS</t>
  </si>
  <si>
    <t>RAMON HERRERA PLAZA</t>
  </si>
  <si>
    <t>CONTADOR</t>
  </si>
  <si>
    <t>XIOMARA HERRERA GONZALEZ</t>
  </si>
  <si>
    <t>ADMINISTRADORA</t>
  </si>
  <si>
    <t>ALFONSA ESCALANTE PEREZ</t>
  </si>
  <si>
    <t>CONTADORA 2</t>
  </si>
  <si>
    <t>HENRY RAFAEL SALAZAR DE LA CRUZ</t>
  </si>
  <si>
    <t>ENCARGADO DE ALMACEN</t>
  </si>
  <si>
    <t xml:space="preserve">MARIA LUISA CAPELLAN </t>
  </si>
  <si>
    <t xml:space="preserve">SUPERVISORA DE BECAS </t>
  </si>
  <si>
    <t>SANTA BERNARDA VOLQUEZ PEREZ</t>
  </si>
  <si>
    <t xml:space="preserve">COORDINADORA DE BECAS </t>
  </si>
  <si>
    <t>FREYNI PEREZ SANCHEZ</t>
  </si>
  <si>
    <t xml:space="preserve">RECEPCIONISTA </t>
  </si>
  <si>
    <t xml:space="preserve"> ROSA MARIA DIAZ DE LA CRUZ</t>
  </si>
  <si>
    <t>YESIRET CLAUDINA DEL JESUS GONZALEZ</t>
  </si>
  <si>
    <t>ENCARGADA DEL MUSEO</t>
  </si>
  <si>
    <t>RICARDO ALVAREZ</t>
  </si>
  <si>
    <t>MENSAJERO</t>
  </si>
  <si>
    <t>GREGORIO MARTINEZ RAMIREZ</t>
  </si>
  <si>
    <t xml:space="preserve">CHOFER </t>
  </si>
  <si>
    <t>ISAEL DE LA CRUZ</t>
  </si>
  <si>
    <t xml:space="preserve">JOSE ANTONIO PAYANO SANCHEZ </t>
  </si>
  <si>
    <t>PERSONAL DE MANTENIMIENTO</t>
  </si>
  <si>
    <t>SELVIO AGUSTIN NOBLE</t>
  </si>
  <si>
    <t>MANTENIMIENTO</t>
  </si>
  <si>
    <t>JULIA CAMPUSANO</t>
  </si>
  <si>
    <t>CONSERJE</t>
  </si>
  <si>
    <t>CLAUDIA ALTAGRACIA ROSARIO RODRIGUEZ</t>
  </si>
  <si>
    <t>TITO UREÑA CRUZ</t>
  </si>
  <si>
    <t>JARDINERO PANTEON</t>
  </si>
  <si>
    <t xml:space="preserve">CESAR FLORENTINO CABRAL </t>
  </si>
  <si>
    <t>JARDINERO FUNDACION</t>
  </si>
  <si>
    <t xml:space="preserve">JUAN CARLOS BAUTISTA </t>
  </si>
  <si>
    <t xml:space="preserve">AYUNDATE DE JARDINERIA </t>
  </si>
  <si>
    <t xml:space="preserve">DANIEL DEL ROSARIO </t>
  </si>
  <si>
    <t>MANTENIMIENTO FUNDEPAZ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</si>
</sst>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10" fontId="12" fillId="0" borderId="5" xfId="0" applyNumberFormat="1" applyFont="1" applyBorder="1" applyAlignment="1">
      <alignment horizontal="center"/>
    </xf>
    <xf numFmtId="0" fontId="8" fillId="2" borderId="8" xfId="0" applyFont="1" applyFill="1" applyBorder="1"/>
    <xf numFmtId="43" fontId="8" fillId="2" borderId="7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right"/>
    </xf>
    <xf numFmtId="43" fontId="8" fillId="2" borderId="8" xfId="1" applyFont="1" applyFill="1" applyBorder="1"/>
    <xf numFmtId="164" fontId="8" fillId="2" borderId="8" xfId="0" applyNumberFormat="1" applyFont="1" applyFill="1" applyBorder="1"/>
    <xf numFmtId="0" fontId="8" fillId="2" borderId="7" xfId="0" applyFont="1" applyFill="1" applyBorder="1"/>
    <xf numFmtId="43" fontId="8" fillId="2" borderId="7" xfId="1" applyFont="1" applyFill="1" applyBorder="1" applyAlignment="1">
      <alignment horizontal="right"/>
    </xf>
    <xf numFmtId="43" fontId="8" fillId="2" borderId="7" xfId="1" applyFont="1" applyFill="1" applyBorder="1" applyAlignment="1">
      <alignment horizontal="left"/>
    </xf>
    <xf numFmtId="43" fontId="8" fillId="2" borderId="7" xfId="1" applyFont="1" applyFill="1" applyBorder="1"/>
    <xf numFmtId="43" fontId="8" fillId="2" borderId="11" xfId="1" applyFont="1" applyFill="1" applyBorder="1"/>
    <xf numFmtId="0" fontId="0" fillId="2" borderId="7" xfId="0" applyFill="1" applyBorder="1"/>
    <xf numFmtId="43" fontId="8" fillId="2" borderId="13" xfId="1" applyFont="1" applyFill="1" applyBorder="1" applyAlignment="1">
      <alignment horizontal="left"/>
    </xf>
    <xf numFmtId="43" fontId="8" fillId="2" borderId="5" xfId="1" applyFont="1" applyFill="1" applyBorder="1"/>
    <xf numFmtId="43" fontId="8" fillId="2" borderId="13" xfId="1" applyFont="1" applyFill="1" applyBorder="1"/>
    <xf numFmtId="0" fontId="7" fillId="2" borderId="7" xfId="0" applyFont="1" applyFill="1" applyBorder="1"/>
    <xf numFmtId="43" fontId="8" fillId="2" borderId="8" xfId="1" applyFont="1" applyFill="1" applyBorder="1" applyAlignment="1">
      <alignment horizontal="left"/>
    </xf>
    <xf numFmtId="43" fontId="8" fillId="2" borderId="8" xfId="1" applyFont="1" applyFill="1" applyBorder="1" applyAlignment="1">
      <alignment horizontal="center"/>
    </xf>
    <xf numFmtId="0" fontId="13" fillId="0" borderId="0" xfId="0" applyFont="1" applyFill="1" applyBorder="1"/>
    <xf numFmtId="43" fontId="8" fillId="0" borderId="5" xfId="0" applyNumberFormat="1" applyFont="1" applyBorder="1"/>
    <xf numFmtId="43" fontId="8" fillId="0" borderId="13" xfId="0" applyNumberFormat="1" applyFont="1" applyBorder="1"/>
    <xf numFmtId="43" fontId="8" fillId="0" borderId="5" xfId="1" applyFont="1" applyBorder="1"/>
    <xf numFmtId="164" fontId="8" fillId="0" borderId="5" xfId="0" applyNumberFormat="1" applyFont="1" applyBorder="1"/>
    <xf numFmtId="0" fontId="9" fillId="0" borderId="0" xfId="0" applyFont="1" applyFill="1" applyBorder="1"/>
    <xf numFmtId="43" fontId="7" fillId="0" borderId="1" xfId="0" applyNumberFormat="1" applyFont="1" applyBorder="1"/>
    <xf numFmtId="0" fontId="8" fillId="2" borderId="7" xfId="0" applyFont="1" applyFill="1" applyBorder="1" applyAlignment="1">
      <alignment horizontal="right"/>
    </xf>
    <xf numFmtId="0" fontId="11" fillId="2" borderId="8" xfId="0" applyFont="1" applyFill="1" applyBorder="1"/>
    <xf numFmtId="43" fontId="11" fillId="2" borderId="7" xfId="1" applyFont="1" applyFill="1" applyBorder="1" applyAlignment="1">
      <alignment horizontal="center"/>
    </xf>
    <xf numFmtId="0" fontId="11" fillId="2" borderId="7" xfId="0" applyFont="1" applyFill="1" applyBorder="1"/>
    <xf numFmtId="43" fontId="11" fillId="2" borderId="7" xfId="1" applyFont="1" applyFill="1" applyBorder="1" applyAlignment="1">
      <alignment horizontal="right"/>
    </xf>
    <xf numFmtId="43" fontId="11" fillId="2" borderId="7" xfId="1" applyFont="1" applyFill="1" applyBorder="1"/>
    <xf numFmtId="10" fontId="8" fillId="2" borderId="7" xfId="1" applyNumberFormat="1" applyFont="1" applyFill="1" applyBorder="1"/>
    <xf numFmtId="43" fontId="11" fillId="2" borderId="11" xfId="1" applyFont="1" applyFill="1" applyBorder="1"/>
    <xf numFmtId="0" fontId="14" fillId="2" borderId="7" xfId="0" applyFont="1" applyFill="1" applyBorder="1"/>
    <xf numFmtId="0" fontId="8" fillId="2" borderId="11" xfId="0" applyFont="1" applyFill="1" applyBorder="1"/>
    <xf numFmtId="0" fontId="11" fillId="2" borderId="11" xfId="0" applyFont="1" applyFill="1" applyBorder="1"/>
    <xf numFmtId="43" fontId="8" fillId="2" borderId="11" xfId="1" applyFont="1" applyFill="1" applyBorder="1" applyAlignment="1">
      <alignment horizontal="left"/>
    </xf>
    <xf numFmtId="0" fontId="6" fillId="2" borderId="12" xfId="0" applyFont="1" applyFill="1" applyBorder="1"/>
    <xf numFmtId="43" fontId="9" fillId="2" borderId="5" xfId="1" applyFont="1" applyFill="1" applyBorder="1" applyAlignment="1">
      <alignment horizontal="right"/>
    </xf>
    <xf numFmtId="43" fontId="7" fillId="2" borderId="15" xfId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8" xfId="0" applyFont="1" applyFill="1" applyBorder="1"/>
    <xf numFmtId="0" fontId="12" fillId="2" borderId="8" xfId="0" applyFont="1" applyFill="1" applyBorder="1"/>
    <xf numFmtId="0" fontId="11" fillId="2" borderId="9" xfId="0" applyFont="1" applyFill="1" applyBorder="1"/>
    <xf numFmtId="0" fontId="13" fillId="2" borderId="7" xfId="0" applyFont="1" applyFill="1" applyBorder="1"/>
    <xf numFmtId="0" fontId="12" fillId="2" borderId="7" xfId="0" applyFont="1" applyFill="1" applyBorder="1"/>
    <xf numFmtId="0" fontId="11" fillId="2" borderId="10" xfId="0" applyFont="1" applyFill="1" applyBorder="1"/>
    <xf numFmtId="164" fontId="12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10" xfId="0" applyNumberFormat="1" applyFont="1" applyFill="1" applyBorder="1"/>
    <xf numFmtId="43" fontId="8" fillId="2" borderId="9" xfId="1" applyFont="1" applyFill="1" applyBorder="1"/>
    <xf numFmtId="43" fontId="0" fillId="2" borderId="7" xfId="0" applyNumberFormat="1" applyFill="1" applyBorder="1"/>
    <xf numFmtId="0" fontId="8" fillId="0" borderId="0" xfId="0" applyFont="1" applyFill="1" applyBorder="1"/>
    <xf numFmtId="43" fontId="8" fillId="0" borderId="16" xfId="1" applyFont="1" applyBorder="1"/>
    <xf numFmtId="43" fontId="8" fillId="0" borderId="8" xfId="1" applyFont="1" applyBorder="1" applyAlignment="1">
      <alignment horizontal="center"/>
    </xf>
    <xf numFmtId="43" fontId="8" fillId="0" borderId="1" xfId="0" applyNumberFormat="1" applyFont="1" applyBorder="1"/>
    <xf numFmtId="164" fontId="8" fillId="0" borderId="14" xfId="0" applyNumberFormat="1" applyFont="1" applyBorder="1"/>
    <xf numFmtId="43" fontId="8" fillId="0" borderId="2" xfId="0" applyNumberFormat="1" applyFont="1" applyBorder="1"/>
    <xf numFmtId="43" fontId="8" fillId="0" borderId="1" xfId="1" applyFont="1" applyBorder="1"/>
    <xf numFmtId="43" fontId="7" fillId="0" borderId="5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>
      <selection activeCell="B40" sqref="B40"/>
    </sheetView>
  </sheetViews>
  <sheetFormatPr baseColWidth="10" defaultRowHeight="15"/>
  <cols>
    <col min="1" max="1" width="4.140625" customWidth="1"/>
    <col min="2" max="2" width="33.7109375" customWidth="1"/>
    <col min="3" max="3" width="20.42578125" customWidth="1"/>
  </cols>
  <sheetData>
    <row r="2" spans="1:11" ht="18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>
      <c r="A6" s="2"/>
      <c r="B6" s="3" t="s">
        <v>18</v>
      </c>
      <c r="C6" s="4"/>
      <c r="D6" s="3"/>
      <c r="E6" s="79" t="s">
        <v>3</v>
      </c>
      <c r="F6" s="80"/>
      <c r="G6" s="80"/>
      <c r="H6" s="80"/>
      <c r="I6" s="80"/>
      <c r="J6" s="81"/>
      <c r="K6" s="5"/>
    </row>
    <row r="7" spans="1:11" ht="15.75">
      <c r="A7" s="6"/>
      <c r="B7" s="7" t="s">
        <v>19</v>
      </c>
      <c r="C7" s="8"/>
      <c r="D7" s="9" t="s">
        <v>4</v>
      </c>
      <c r="E7" s="10" t="s">
        <v>5</v>
      </c>
      <c r="F7" s="10" t="s">
        <v>6</v>
      </c>
      <c r="G7" s="10" t="s">
        <v>7</v>
      </c>
      <c r="H7" s="10" t="s">
        <v>20</v>
      </c>
      <c r="I7" s="10" t="s">
        <v>8</v>
      </c>
      <c r="J7" s="10" t="s">
        <v>9</v>
      </c>
      <c r="K7" s="11" t="s">
        <v>10</v>
      </c>
    </row>
    <row r="8" spans="1:11" ht="15.75" thickBot="1">
      <c r="A8" s="5"/>
      <c r="B8" s="12" t="s">
        <v>11</v>
      </c>
      <c r="C8" s="13" t="s">
        <v>12</v>
      </c>
      <c r="D8" s="15" t="s">
        <v>13</v>
      </c>
      <c r="E8" s="16">
        <v>2.87E-2</v>
      </c>
      <c r="F8" s="16">
        <v>3.04E-2</v>
      </c>
      <c r="G8" s="17" t="s">
        <v>21</v>
      </c>
      <c r="H8" s="17" t="s">
        <v>14</v>
      </c>
      <c r="I8" s="17" t="s">
        <v>14</v>
      </c>
      <c r="J8" s="14" t="s">
        <v>15</v>
      </c>
      <c r="K8" s="15" t="s">
        <v>16</v>
      </c>
    </row>
    <row r="9" spans="1:11">
      <c r="A9" s="42">
        <v>1</v>
      </c>
      <c r="B9" s="18" t="s">
        <v>22</v>
      </c>
      <c r="C9" s="43" t="s">
        <v>23</v>
      </c>
      <c r="D9" s="44">
        <v>37000</v>
      </c>
      <c r="E9" s="20"/>
      <c r="F9" s="21"/>
      <c r="G9" s="22"/>
      <c r="H9" s="22"/>
      <c r="I9" s="22"/>
      <c r="J9" s="21">
        <f>E9+F9+G9</f>
        <v>0</v>
      </c>
      <c r="K9" s="19">
        <f t="shared" ref="K9:K15" si="0">D9-J9</f>
        <v>37000</v>
      </c>
    </row>
    <row r="10" spans="1:11">
      <c r="A10" s="23">
        <v>2</v>
      </c>
      <c r="B10" s="23" t="s">
        <v>24</v>
      </c>
      <c r="C10" s="45" t="s">
        <v>25</v>
      </c>
      <c r="D10" s="46">
        <v>44400</v>
      </c>
      <c r="E10" s="25">
        <f>+D10*E8</f>
        <v>1274.28</v>
      </c>
      <c r="F10" s="26">
        <f>+D10*F8</f>
        <v>1349.76</v>
      </c>
      <c r="G10" s="26"/>
      <c r="H10" s="26"/>
      <c r="I10" s="26"/>
      <c r="J10" s="26">
        <f t="shared" ref="J10:J21" si="1">E10+F10+G10</f>
        <v>2624.04</v>
      </c>
      <c r="K10" s="19">
        <f t="shared" si="0"/>
        <v>41775.96</v>
      </c>
    </row>
    <row r="11" spans="1:11">
      <c r="A11" s="42">
        <v>3</v>
      </c>
      <c r="B11" s="23" t="s">
        <v>26</v>
      </c>
      <c r="C11" s="45" t="s">
        <v>27</v>
      </c>
      <c r="D11" s="46">
        <v>24000</v>
      </c>
      <c r="E11" s="25">
        <f>+D11*E8</f>
        <v>688.8</v>
      </c>
      <c r="F11" s="26">
        <f>+D11*F8</f>
        <v>729.6</v>
      </c>
      <c r="G11" s="26"/>
      <c r="H11" s="26"/>
      <c r="I11" s="26"/>
      <c r="J11" s="26">
        <f>+E11+F11</f>
        <v>1418.4</v>
      </c>
      <c r="K11" s="19">
        <f t="shared" si="0"/>
        <v>22581.599999999999</v>
      </c>
    </row>
    <row r="12" spans="1:11">
      <c r="A12" s="42">
        <v>4</v>
      </c>
      <c r="B12" s="23" t="s">
        <v>28</v>
      </c>
      <c r="C12" s="45" t="s">
        <v>29</v>
      </c>
      <c r="D12" s="46">
        <v>12000</v>
      </c>
      <c r="E12" s="25">
        <f>+D12*E8</f>
        <v>344.4</v>
      </c>
      <c r="F12" s="26">
        <f>+D12*F8</f>
        <v>364.8</v>
      </c>
      <c r="G12" s="24"/>
      <c r="H12" s="24"/>
      <c r="I12" s="24"/>
      <c r="J12" s="26">
        <f t="shared" si="1"/>
        <v>709.2</v>
      </c>
      <c r="K12" s="19">
        <f t="shared" si="0"/>
        <v>11290.8</v>
      </c>
    </row>
    <row r="13" spans="1:11">
      <c r="A13" s="42">
        <v>5</v>
      </c>
      <c r="B13" s="23" t="s">
        <v>30</v>
      </c>
      <c r="C13" s="45" t="s">
        <v>31</v>
      </c>
      <c r="D13" s="47">
        <v>8000</v>
      </c>
      <c r="E13" s="48"/>
      <c r="F13" s="26"/>
      <c r="G13" s="24"/>
      <c r="H13" s="24"/>
      <c r="I13" s="24"/>
      <c r="J13" s="26">
        <f t="shared" si="1"/>
        <v>0</v>
      </c>
      <c r="K13" s="19">
        <f t="shared" si="0"/>
        <v>8000</v>
      </c>
    </row>
    <row r="14" spans="1:11">
      <c r="A14" s="23">
        <v>6</v>
      </c>
      <c r="B14" s="23" t="s">
        <v>32</v>
      </c>
      <c r="C14" s="45" t="s">
        <v>33</v>
      </c>
      <c r="D14" s="49">
        <v>12000</v>
      </c>
      <c r="E14" s="26">
        <f>+D14*E8</f>
        <v>344.4</v>
      </c>
      <c r="F14" s="26">
        <f>+D14*F8</f>
        <v>364.8</v>
      </c>
      <c r="G14" s="24"/>
      <c r="H14" s="24"/>
      <c r="I14" s="24"/>
      <c r="J14" s="26">
        <f>+F14+E14</f>
        <v>709.2</v>
      </c>
      <c r="K14" s="19">
        <f t="shared" si="0"/>
        <v>11290.8</v>
      </c>
    </row>
    <row r="15" spans="1:11">
      <c r="A15" s="42">
        <v>7</v>
      </c>
      <c r="B15" s="23" t="s">
        <v>34</v>
      </c>
      <c r="C15" s="45" t="s">
        <v>35</v>
      </c>
      <c r="D15" s="49">
        <v>7000</v>
      </c>
      <c r="E15" s="25">
        <f>+D15*E8</f>
        <v>200.9</v>
      </c>
      <c r="F15" s="26">
        <f>+D15*F8</f>
        <v>212.8</v>
      </c>
      <c r="G15" s="26"/>
      <c r="H15" s="26"/>
      <c r="I15" s="26"/>
      <c r="J15" s="26">
        <f t="shared" ref="J15:J17" si="2">+F15+E15</f>
        <v>413.70000000000005</v>
      </c>
      <c r="K15" s="19">
        <f t="shared" si="0"/>
        <v>6586.3</v>
      </c>
    </row>
    <row r="16" spans="1:11">
      <c r="A16" s="42">
        <v>8</v>
      </c>
      <c r="B16" s="23" t="s">
        <v>36</v>
      </c>
      <c r="C16" s="45" t="s">
        <v>35</v>
      </c>
      <c r="D16" s="49">
        <v>11400</v>
      </c>
      <c r="E16" s="25">
        <f>+D16*E8</f>
        <v>327.18</v>
      </c>
      <c r="F16" s="26">
        <f>+D16*F8</f>
        <v>346.56</v>
      </c>
      <c r="G16" s="26"/>
      <c r="H16" s="26"/>
      <c r="I16" s="26"/>
      <c r="J16" s="26">
        <f t="shared" si="2"/>
        <v>673.74</v>
      </c>
      <c r="K16" s="19">
        <f>+D16-J16</f>
        <v>10726.26</v>
      </c>
    </row>
    <row r="17" spans="1:11">
      <c r="A17" s="42">
        <v>9</v>
      </c>
      <c r="B17" s="23" t="s">
        <v>37</v>
      </c>
      <c r="C17" s="45" t="s">
        <v>38</v>
      </c>
      <c r="D17" s="49">
        <v>11400</v>
      </c>
      <c r="E17" s="25">
        <f>+D17*E8</f>
        <v>327.18</v>
      </c>
      <c r="F17" s="26">
        <f>+D17*F8</f>
        <v>346.56</v>
      </c>
      <c r="G17" s="26"/>
      <c r="H17" s="26"/>
      <c r="I17" s="26"/>
      <c r="J17" s="26">
        <f t="shared" si="2"/>
        <v>673.74</v>
      </c>
      <c r="K17" s="19">
        <f t="shared" ref="K17:K21" si="3">+D17-J17</f>
        <v>10726.26</v>
      </c>
    </row>
    <row r="18" spans="1:11">
      <c r="A18" s="23">
        <v>10</v>
      </c>
      <c r="B18" s="23" t="s">
        <v>39</v>
      </c>
      <c r="C18" s="45" t="s">
        <v>40</v>
      </c>
      <c r="D18" s="49">
        <v>7200</v>
      </c>
      <c r="E18" s="25"/>
      <c r="F18" s="26"/>
      <c r="G18" s="26"/>
      <c r="H18" s="26"/>
      <c r="I18" s="26"/>
      <c r="J18" s="26">
        <f t="shared" si="1"/>
        <v>0</v>
      </c>
      <c r="K18" s="19">
        <f t="shared" si="3"/>
        <v>7200</v>
      </c>
    </row>
    <row r="19" spans="1:11">
      <c r="A19" s="42">
        <v>11</v>
      </c>
      <c r="B19" s="23" t="s">
        <v>41</v>
      </c>
      <c r="C19" s="50" t="s">
        <v>42</v>
      </c>
      <c r="D19" s="47">
        <v>10000</v>
      </c>
      <c r="E19" s="25">
        <f>+D19*E8</f>
        <v>287</v>
      </c>
      <c r="F19" s="26">
        <f>+D19*F8</f>
        <v>304</v>
      </c>
      <c r="G19" s="26"/>
      <c r="H19" s="26"/>
      <c r="I19" s="26"/>
      <c r="J19" s="26">
        <f t="shared" si="1"/>
        <v>591</v>
      </c>
      <c r="K19" s="19">
        <f t="shared" si="3"/>
        <v>9409</v>
      </c>
    </row>
    <row r="20" spans="1:11">
      <c r="A20" s="42">
        <v>12</v>
      </c>
      <c r="B20" s="51" t="s">
        <v>43</v>
      </c>
      <c r="C20" s="52" t="s">
        <v>42</v>
      </c>
      <c r="D20" s="49">
        <v>8000</v>
      </c>
      <c r="E20" s="53">
        <f>+D20*E8</f>
        <v>229.6</v>
      </c>
      <c r="F20" s="27">
        <f>+D20*F8</f>
        <v>243.2</v>
      </c>
      <c r="G20" s="27"/>
      <c r="H20" s="27"/>
      <c r="I20" s="27"/>
      <c r="J20" s="27">
        <f t="shared" si="1"/>
        <v>472.79999999999995</v>
      </c>
      <c r="K20" s="19">
        <f t="shared" si="3"/>
        <v>7527.2</v>
      </c>
    </row>
    <row r="21" spans="1:11">
      <c r="A21" s="42">
        <v>13</v>
      </c>
      <c r="B21" s="23" t="s">
        <v>44</v>
      </c>
      <c r="C21" s="45" t="s">
        <v>42</v>
      </c>
      <c r="D21" s="47">
        <v>18000</v>
      </c>
      <c r="E21" s="25">
        <f>+D21*E8</f>
        <v>516.6</v>
      </c>
      <c r="F21" s="26">
        <f>+D21*F8</f>
        <v>547.20000000000005</v>
      </c>
      <c r="G21" s="26"/>
      <c r="H21" s="26"/>
      <c r="I21" s="26"/>
      <c r="J21" s="26">
        <f t="shared" si="1"/>
        <v>1063.8000000000002</v>
      </c>
      <c r="K21" s="19">
        <f t="shared" si="3"/>
        <v>16936.2</v>
      </c>
    </row>
    <row r="22" spans="1:11" ht="15.75" thickBot="1">
      <c r="A22" s="54"/>
      <c r="B22" s="54"/>
      <c r="C22" s="54"/>
      <c r="D22" s="55">
        <f>SUM(D9:D21)</f>
        <v>210400</v>
      </c>
      <c r="E22" s="29">
        <f>SUM(E9:E21)</f>
        <v>4540.34</v>
      </c>
      <c r="F22" s="30">
        <f>SUM(F9:F21)</f>
        <v>4809.2800000000007</v>
      </c>
      <c r="G22" s="31">
        <f>SUM(G9:G20)</f>
        <v>0</v>
      </c>
      <c r="H22" s="30"/>
      <c r="I22" s="31"/>
      <c r="J22" s="30">
        <f>SUM(J9:J21)</f>
        <v>9349.619999999999</v>
      </c>
      <c r="K22" s="56">
        <f>SUM(K9:K21)</f>
        <v>201050.38000000003</v>
      </c>
    </row>
    <row r="23" spans="1:11">
      <c r="A23" s="57"/>
      <c r="B23" s="57"/>
      <c r="C23" s="57"/>
      <c r="D23" s="58"/>
      <c r="E23" s="58"/>
      <c r="F23" s="59"/>
      <c r="G23" s="59"/>
      <c r="H23" s="43"/>
      <c r="I23" s="43"/>
      <c r="J23" s="60"/>
      <c r="K23" s="43"/>
    </row>
    <row r="24" spans="1:11">
      <c r="A24" s="61"/>
      <c r="B24" s="57"/>
      <c r="C24" s="57"/>
      <c r="D24" s="57"/>
      <c r="E24" s="57"/>
      <c r="F24" s="62"/>
      <c r="G24" s="62"/>
      <c r="H24" s="45"/>
      <c r="I24" s="45"/>
      <c r="J24" s="63"/>
      <c r="K24" s="45"/>
    </row>
    <row r="25" spans="1:11">
      <c r="A25" s="61"/>
      <c r="B25" s="32" t="s">
        <v>45</v>
      </c>
      <c r="C25" s="45"/>
      <c r="D25" s="24"/>
      <c r="E25" s="25"/>
      <c r="F25" s="64"/>
      <c r="G25" s="64"/>
      <c r="H25" s="65"/>
      <c r="I25" s="65"/>
      <c r="J25" s="66"/>
      <c r="K25" s="44"/>
    </row>
    <row r="26" spans="1:11">
      <c r="A26" s="18">
        <v>14</v>
      </c>
      <c r="B26" s="18" t="s">
        <v>46</v>
      </c>
      <c r="C26" s="43" t="s">
        <v>47</v>
      </c>
      <c r="D26" s="20">
        <v>8000</v>
      </c>
      <c r="E26" s="33"/>
      <c r="F26" s="21">
        <v>0</v>
      </c>
      <c r="G26" s="22"/>
      <c r="H26" s="22"/>
      <c r="I26" s="22"/>
      <c r="J26" s="67">
        <f>E26+F26+G26</f>
        <v>0</v>
      </c>
      <c r="K26" s="34">
        <f>D26-J26</f>
        <v>8000</v>
      </c>
    </row>
    <row r="27" spans="1:11">
      <c r="A27" s="18">
        <v>15</v>
      </c>
      <c r="B27" s="18" t="s">
        <v>48</v>
      </c>
      <c r="C27" s="43" t="s">
        <v>49</v>
      </c>
      <c r="D27" s="20">
        <f>4500+900</f>
        <v>5400</v>
      </c>
      <c r="E27" s="33">
        <f>+D27*E8</f>
        <v>154.97999999999999</v>
      </c>
      <c r="F27" s="21">
        <f>+D27*F8</f>
        <v>164.16</v>
      </c>
      <c r="G27" s="22"/>
      <c r="H27" s="22"/>
      <c r="I27" s="22"/>
      <c r="J27" s="67">
        <f>+E27+F27</f>
        <v>319.14</v>
      </c>
      <c r="K27" s="34">
        <f t="shared" ref="K27:K29" si="4">D27-J27</f>
        <v>5080.8599999999997</v>
      </c>
    </row>
    <row r="28" spans="1:11">
      <c r="A28" s="18">
        <v>16</v>
      </c>
      <c r="B28" s="18" t="s">
        <v>50</v>
      </c>
      <c r="C28" s="43" t="s">
        <v>49</v>
      </c>
      <c r="D28" s="20">
        <v>7000</v>
      </c>
      <c r="E28" s="33">
        <f>+D28*E8</f>
        <v>200.9</v>
      </c>
      <c r="F28" s="21">
        <f>+D28*F8</f>
        <v>212.8</v>
      </c>
      <c r="G28" s="22"/>
      <c r="H28" s="22"/>
      <c r="I28" s="22"/>
      <c r="J28" s="67">
        <f>+E28+F28</f>
        <v>413.70000000000005</v>
      </c>
      <c r="K28" s="34">
        <f>+D28-E28-F28</f>
        <v>6586.3</v>
      </c>
    </row>
    <row r="29" spans="1:11">
      <c r="A29" s="18">
        <v>17</v>
      </c>
      <c r="B29" s="23" t="s">
        <v>51</v>
      </c>
      <c r="C29" s="45" t="s">
        <v>52</v>
      </c>
      <c r="D29" s="20">
        <v>4800</v>
      </c>
      <c r="E29" s="33"/>
      <c r="F29" s="21"/>
      <c r="G29" s="22"/>
      <c r="H29" s="22"/>
      <c r="I29" s="22"/>
      <c r="J29" s="67"/>
      <c r="K29" s="34">
        <f t="shared" si="4"/>
        <v>4800</v>
      </c>
    </row>
    <row r="30" spans="1:11">
      <c r="A30" s="18">
        <v>18</v>
      </c>
      <c r="B30" s="18" t="s">
        <v>53</v>
      </c>
      <c r="C30" s="43" t="s">
        <v>54</v>
      </c>
      <c r="D30" s="20">
        <v>9500</v>
      </c>
      <c r="E30" s="33">
        <f>+D30*E8</f>
        <v>272.64999999999998</v>
      </c>
      <c r="F30" s="21">
        <f>+D30*F8</f>
        <v>288.8</v>
      </c>
      <c r="G30" s="22"/>
      <c r="H30" s="22"/>
      <c r="I30" s="22"/>
      <c r="J30" s="67">
        <f>+E30+F30</f>
        <v>561.45000000000005</v>
      </c>
      <c r="K30" s="34">
        <f>+D30-E30-F30</f>
        <v>8938.5500000000011</v>
      </c>
    </row>
    <row r="31" spans="1:11">
      <c r="A31" s="18">
        <v>19</v>
      </c>
      <c r="B31" s="18" t="s">
        <v>55</v>
      </c>
      <c r="C31" s="43" t="s">
        <v>56</v>
      </c>
      <c r="D31" s="20">
        <v>8550</v>
      </c>
      <c r="E31" s="33">
        <f>+D31*E8</f>
        <v>245.38499999999999</v>
      </c>
      <c r="F31" s="21">
        <f>+D31*F8</f>
        <v>259.92</v>
      </c>
      <c r="G31" s="22"/>
      <c r="H31" s="22"/>
      <c r="I31" s="22"/>
      <c r="J31" s="67">
        <f>+E31+F31</f>
        <v>505.30500000000001</v>
      </c>
      <c r="K31" s="34">
        <f>+D31-J31</f>
        <v>8044.6949999999997</v>
      </c>
    </row>
    <row r="32" spans="1:11">
      <c r="A32" s="18">
        <v>20</v>
      </c>
      <c r="B32" s="18" t="s">
        <v>57</v>
      </c>
      <c r="C32" s="43" t="s">
        <v>58</v>
      </c>
      <c r="D32" s="20">
        <v>9500</v>
      </c>
      <c r="E32" s="33">
        <f>+D32*E8</f>
        <v>272.64999999999998</v>
      </c>
      <c r="F32" s="21">
        <f>+D32*F8</f>
        <v>288.8</v>
      </c>
      <c r="G32" s="28"/>
      <c r="H32" s="28"/>
      <c r="I32" s="28"/>
      <c r="J32" s="68">
        <f>+E32+F32</f>
        <v>561.45000000000005</v>
      </c>
      <c r="K32" s="34">
        <f>+D32-J32</f>
        <v>8938.5499999999993</v>
      </c>
    </row>
    <row r="33" spans="1:11" ht="15.75" thickBot="1">
      <c r="A33" s="35"/>
      <c r="B33" s="69"/>
      <c r="C33" s="5"/>
      <c r="D33" s="36">
        <f>SUM(D26:D32)</f>
        <v>52750</v>
      </c>
      <c r="E33" s="37">
        <f>SUM(E27:E32)</f>
        <v>1146.5650000000001</v>
      </c>
      <c r="F33" s="38">
        <f>SUM(F27:F32)</f>
        <v>1214.48</v>
      </c>
      <c r="G33" s="39">
        <f>SUM(G26:G30)</f>
        <v>0</v>
      </c>
      <c r="H33" s="39"/>
      <c r="I33" s="39"/>
      <c r="J33" s="70">
        <f>SUM(J27:J32)</f>
        <v>2361.0450000000001</v>
      </c>
      <c r="K33" s="71">
        <f>SUM(K26:K32)</f>
        <v>50388.955000000002</v>
      </c>
    </row>
    <row r="34" spans="1:11" ht="15.75" thickBot="1">
      <c r="A34" s="5"/>
      <c r="B34" s="5"/>
      <c r="C34" s="40" t="s">
        <v>17</v>
      </c>
      <c r="D34" s="41">
        <f>D22+D33</f>
        <v>263150</v>
      </c>
      <c r="E34" s="72">
        <f>E22+E33</f>
        <v>5686.9050000000007</v>
      </c>
      <c r="F34" s="72">
        <f>F22+F33</f>
        <v>6023.76</v>
      </c>
      <c r="G34" s="72">
        <f>G22+G33</f>
        <v>0</v>
      </c>
      <c r="H34" s="73"/>
      <c r="I34" s="74">
        <v>0</v>
      </c>
      <c r="J34" s="75">
        <f>J22+J33</f>
        <v>11710.664999999999</v>
      </c>
      <c r="K34" s="76">
        <f>K22+K33</f>
        <v>251439.33500000002</v>
      </c>
    </row>
  </sheetData>
  <mergeCells count="4">
    <mergeCell ref="A2:K2"/>
    <mergeCell ref="A3:K3"/>
    <mergeCell ref="A4:K4"/>
    <mergeCell ref="E6:J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Empleados fijos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Fundacion-balaguer</dc:creator>
  <cp:lastModifiedBy>FuncaionJB1</cp:lastModifiedBy>
  <dcterms:created xsi:type="dcterms:W3CDTF">2018-08-13T15:09:20Z</dcterms:created>
  <dcterms:modified xsi:type="dcterms:W3CDTF">2018-08-13T17:02:07Z</dcterms:modified>
</cp:coreProperties>
</file>